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<sst xmlns="http://schemas.openxmlformats.org/spreadsheetml/2006/main" count="140" uniqueCount="66">
  <si>
    <t>2025年稳岗返还汇总表（第六批20户中小微企业）</t>
  </si>
  <si>
    <t>填报单位（章）：</t>
  </si>
  <si>
    <t>单位：元、人</t>
  </si>
  <si>
    <t>序号</t>
  </si>
  <si>
    <t>县区</t>
  </si>
  <si>
    <t>单位编号</t>
  </si>
  <si>
    <t>单位名称</t>
  </si>
  <si>
    <t>返还金额</t>
  </si>
  <si>
    <t>上年缴费金额</t>
  </si>
  <si>
    <t>上年缴费人数</t>
  </si>
  <si>
    <t>企业规模</t>
  </si>
  <si>
    <r>
      <rPr>
        <sz val="10"/>
        <color rgb="FF000000"/>
        <rFont val="CESI宋体-GB2312"/>
        <charset val="134"/>
      </rPr>
      <t xml:space="preserve">上年缴
</t>
    </r>
    <r>
      <rPr>
        <sz val="10"/>
        <color rgb="FF000000"/>
        <rFont val="CESI宋体-GB2312"/>
        <charset val="134"/>
      </rPr>
      <t>费月数</t>
    </r>
  </si>
  <si>
    <r>
      <rPr>
        <sz val="10"/>
        <color rgb="FF000000"/>
        <rFont val="CESI宋体-GB2312"/>
        <charset val="134"/>
      </rPr>
      <t xml:space="preserve">上年裁
</t>
    </r>
    <r>
      <rPr>
        <sz val="10"/>
        <color rgb="FF000000"/>
        <rFont val="CESI宋体-GB2312"/>
        <charset val="134"/>
      </rPr>
      <t>员人数</t>
    </r>
  </si>
  <si>
    <t>裁员率</t>
  </si>
  <si>
    <r>
      <rPr>
        <sz val="10"/>
        <color rgb="FF000000"/>
        <rFont val="CESI宋体-GB2312"/>
        <charset val="134"/>
      </rPr>
      <t xml:space="preserve">是否30人
</t>
    </r>
    <r>
      <rPr>
        <sz val="10"/>
        <color rgb="FF000000"/>
        <rFont val="CESI宋体-GB2312"/>
        <charset val="134"/>
      </rPr>
      <t>以内企业</t>
    </r>
  </si>
  <si>
    <t>信用中查询</t>
  </si>
  <si>
    <t>市本级</t>
  </si>
  <si>
    <t>422334</t>
  </si>
  <si>
    <t>山西尧贤律师事务所</t>
  </si>
  <si>
    <t>中小微企业</t>
  </si>
  <si>
    <t>是</t>
  </si>
  <si>
    <t>√</t>
  </si>
  <si>
    <t>422216</t>
  </si>
  <si>
    <t>山西华辰电力勘察设计有限公司</t>
  </si>
  <si>
    <t>14109920230940</t>
  </si>
  <si>
    <t>山西中天立达建设工程有限公司</t>
  </si>
  <si>
    <t>14109920220266</t>
  </si>
  <si>
    <t>临汾市西关房地产开发有限公司</t>
  </si>
  <si>
    <t>14109920225250</t>
  </si>
  <si>
    <t>临汾煤销人力资源有限公司</t>
  </si>
  <si>
    <t>14109920221932</t>
  </si>
  <si>
    <t>中联恒创（临汾）科技有限公司</t>
  </si>
  <si>
    <t>422593</t>
  </si>
  <si>
    <t>山西晋美印象文化传媒有限公司</t>
  </si>
  <si>
    <t>421225</t>
  </si>
  <si>
    <t>临汾开天建设监理有限公司</t>
  </si>
  <si>
    <t>否</t>
  </si>
  <si>
    <t>14109920200077</t>
  </si>
  <si>
    <t>山西润之通新材料有限公司</t>
  </si>
  <si>
    <t xml:space="preserve">是 </t>
  </si>
  <si>
    <t>14109920233006</t>
  </si>
  <si>
    <t>临汾经济开发区华旗商贸有限公司</t>
  </si>
  <si>
    <t>14109920210665</t>
  </si>
  <si>
    <t>海纳实业控股集团有限公司临汾分公司</t>
  </si>
  <si>
    <t>421950</t>
  </si>
  <si>
    <t>山西安德电力科技有限公司</t>
  </si>
  <si>
    <t>14109920230330</t>
  </si>
  <si>
    <t>临汾云仓农创科技有限公司</t>
  </si>
  <si>
    <t>14109920223536</t>
  </si>
  <si>
    <t>山西翔鹏航旅票务服务有限公司</t>
  </si>
  <si>
    <t>14109920221728</t>
  </si>
  <si>
    <t>山西晋尧财务咨询有限公司</t>
  </si>
  <si>
    <t>14109920210074</t>
  </si>
  <si>
    <t>临汾品聚餐饮管理有限公司</t>
  </si>
  <si>
    <t>14109920210282</t>
  </si>
  <si>
    <t>山西中尧电力有限公司</t>
  </si>
  <si>
    <t>14109920201657</t>
  </si>
  <si>
    <t>山西铭扬伟业建筑工程有限公司</t>
  </si>
  <si>
    <t>14109920201549</t>
  </si>
  <si>
    <t>京医云（北京）信息科技有限公司临汾分公司</t>
  </si>
  <si>
    <t>422307</t>
  </si>
  <si>
    <t>临汾经济开发区巴比娜美养生会所</t>
  </si>
  <si>
    <t>合计</t>
  </si>
  <si>
    <t>经办人：</t>
  </si>
  <si>
    <t>负责人：</t>
  </si>
  <si>
    <t>填报时间：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</si>
</sst>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20"/>
      <color rgb="FF000000"/>
      <name val="CESI小标宋-GB2312"/>
      <charset val="134"/>
    </font>
    <font>
      <sz val="10"/>
      <color rgb="FF000000"/>
      <name val="CESI小标宋-GB2312"/>
      <charset val="134"/>
    </font>
    <font>
      <sz val="11"/>
      <color rgb="FF000000"/>
      <name val="CESI小标宋-GB2312"/>
      <charset val="134"/>
    </font>
    <font>
      <sz val="10"/>
      <color rgb="FF000000"/>
      <name val="CESI宋体-GB2312"/>
      <charset val="134"/>
    </font>
    <font>
      <b/>
      <sz val="10"/>
      <color rgb="FF000000"/>
      <name val="CESI宋体-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rgb="FFFA7D00"/>
      <name val="方正兰亭黑_GBK"/>
      <charset val="134"/>
    </font>
    <font>
      <b/>
      <sz val="12"/>
      <color rgb="FFFFFFFF"/>
      <name val="方正兰亭黑_GBK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0" applyProtection="0">
      <alignment vertical="center"/>
    </xf>
    <xf numFmtId="0" fontId="18" fillId="6" borderId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/home/baixin/Desktop/&#31283;&#23703;&#25209;&#37327;&#26680;&#23450;&#21333;&#20301;&#21015;&#34920;%20&#20013;&#23567;&#24494;667&#23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M13" sqref="M13"/>
    </sheetView>
  </sheetViews>
  <sheetFormatPr defaultColWidth="7.11428571428571" defaultRowHeight="15"/>
  <cols>
    <col min="1" max="1" width="3.21904761904762" customWidth="1"/>
    <col min="2" max="2" width="6.78095238095238" customWidth="1"/>
    <col min="3" max="3" width="11" customWidth="1"/>
    <col min="4" max="4" width="27" customWidth="1"/>
    <col min="5" max="5" width="6.11428571428571" customWidth="1"/>
    <col min="6" max="6" width="6.33333333333333" customWidth="1"/>
    <col min="7" max="7" width="6" customWidth="1"/>
    <col min="8" max="8" width="7.21904761904762" customWidth="1"/>
    <col min="9" max="9" width="5.55238095238095" customWidth="1"/>
    <col min="10" max="10" width="5.44761904761905" customWidth="1"/>
    <col min="11" max="11" width="4.55238095238095" customWidth="1"/>
    <col min="12" max="12" width="9.44761904761905" customWidth="1"/>
    <col min="13" max="13" width="5.88571428571429" customWidth="1"/>
  </cols>
  <sheetData>
    <row r="1" s="1" customFormat="1" ht="63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7.75" customHeight="1" spans="1:15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7" t="s">
        <v>2</v>
      </c>
      <c r="M2" s="7"/>
    </row>
    <row r="3" ht="29.25" customHeight="1" spans="1:15">
      <c r="A3" s="8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9" t="s">
        <v>10</v>
      </c>
      <c r="I3" s="10" t="s">
        <v>11</v>
      </c>
      <c r="J3" s="10" t="s">
        <v>12</v>
      </c>
      <c r="K3" s="8" t="s">
        <v>13</v>
      </c>
      <c r="L3" s="10" t="s">
        <v>14</v>
      </c>
      <c r="M3" s="10" t="s">
        <v>15</v>
      </c>
    </row>
    <row r="4" ht="19.5" customHeight="1" spans="1:15">
      <c r="A4" s="8">
        <v>1</v>
      </c>
      <c r="B4" s="8" t="s">
        <v>16</v>
      </c>
      <c r="C4" s="8" t="s">
        <v>17</v>
      </c>
      <c r="D4" s="8" t="s">
        <v>18</v>
      </c>
      <c r="E4" s="8">
        <v>592.27</v>
      </c>
      <c r="F4" s="8">
        <v>987.12</v>
      </c>
      <c r="G4" s="8" t="e">
        <f>VLOOKUP(D4,[1]Sheet0!$B$1:$J$671,8,1)</f>
        <v>#N/A</v>
      </c>
      <c r="H4" s="8" t="s">
        <v>19</v>
      </c>
      <c r="I4" s="8">
        <v>12</v>
      </c>
      <c r="J4" s="8" t="e">
        <f>VLOOKUP(D4,[1]Sheet0!$B$1:$K$668,10,1)</f>
        <v>#N/A</v>
      </c>
      <c r="K4" s="8" t="e">
        <f>VLOOKUP(D4,[1]Sheet0!$B$1:$R$672,11,1)</f>
        <v>#N/A</v>
      </c>
      <c r="L4" s="8" t="s">
        <v>20</v>
      </c>
      <c r="M4" s="8" t="s">
        <v>21</v>
      </c>
    </row>
    <row r="5" ht="19.5" customHeight="1" spans="1:15">
      <c r="A5" s="8">
        <v>2</v>
      </c>
      <c r="B5" s="8" t="s">
        <v>16</v>
      </c>
      <c r="C5" s="8" t="s">
        <v>22</v>
      </c>
      <c r="D5" s="8" t="s">
        <v>23</v>
      </c>
      <c r="E5" s="8">
        <v>2023.6</v>
      </c>
      <c r="F5" s="8">
        <v>3372.66</v>
      </c>
      <c r="G5" s="8" t="e">
        <f>VLOOKUP(D5,[1]Sheet0!$B$1:$J$671,8,1)</f>
        <v>#N/A</v>
      </c>
      <c r="H5" s="8" t="s">
        <v>19</v>
      </c>
      <c r="I5" s="8">
        <v>12</v>
      </c>
      <c r="J5" s="8" t="e">
        <f>VLOOKUP(D5,[1]Sheet0!$B$1:$K$668,10,1)</f>
        <v>#N/A</v>
      </c>
      <c r="K5" s="8" t="e">
        <f>VLOOKUP(D5,[1]Sheet0!$B$1:$R$672,11,1)</f>
        <v>#N/A</v>
      </c>
      <c r="L5" s="8" t="s">
        <v>20</v>
      </c>
      <c r="M5" s="8" t="s">
        <v>21</v>
      </c>
    </row>
    <row r="6" ht="19.5" customHeight="1" spans="1:15">
      <c r="A6" s="8">
        <v>3</v>
      </c>
      <c r="B6" s="8" t="s">
        <v>16</v>
      </c>
      <c r="C6" s="8" t="s">
        <v>24</v>
      </c>
      <c r="D6" s="8" t="s">
        <v>25</v>
      </c>
      <c r="E6" s="8">
        <v>1480.68</v>
      </c>
      <c r="F6" s="8">
        <v>2467.8</v>
      </c>
      <c r="G6" s="8" t="e">
        <f>VLOOKUP(D6,[1]Sheet0!$B$1:$J$671,8,1)</f>
        <v>#N/A</v>
      </c>
      <c r="H6" s="8" t="s">
        <v>19</v>
      </c>
      <c r="I6" s="8">
        <v>12</v>
      </c>
      <c r="J6" s="8" t="e">
        <f>VLOOKUP(D6,[1]Sheet0!$B$1:$K$668,10,1)</f>
        <v>#N/A</v>
      </c>
      <c r="K6" s="8" t="e">
        <f>VLOOKUP(D6,[1]Sheet0!$B$1:$R$672,11,1)</f>
        <v>#N/A</v>
      </c>
      <c r="L6" s="8" t="s">
        <v>20</v>
      </c>
      <c r="M6" s="8" t="s">
        <v>21</v>
      </c>
      <c r="O6" s="11"/>
    </row>
    <row r="7" ht="19.5" customHeight="1" spans="1:15">
      <c r="A7" s="8">
        <v>4</v>
      </c>
      <c r="B7" s="8" t="s">
        <v>16</v>
      </c>
      <c r="C7" s="8" t="s">
        <v>26</v>
      </c>
      <c r="D7" s="8" t="s">
        <v>27</v>
      </c>
      <c r="E7" s="8">
        <v>396</v>
      </c>
      <c r="F7" s="8">
        <v>660</v>
      </c>
      <c r="G7" s="8" t="e">
        <f>VLOOKUP(D7,[1]Sheet0!$B$1:$J$671,8,1)</f>
        <v>#N/A</v>
      </c>
      <c r="H7" s="8" t="s">
        <v>19</v>
      </c>
      <c r="I7" s="8">
        <v>12</v>
      </c>
      <c r="J7" s="8" t="e">
        <f>VLOOKUP(D7,[1]Sheet0!$B$1:$K$668,10,1)</f>
        <v>#N/A</v>
      </c>
      <c r="K7" s="8" t="e">
        <f>VLOOKUP(D7,[1]Sheet0!$B$1:$R$672,11,1)</f>
        <v>#N/A</v>
      </c>
      <c r="L7" s="8" t="s">
        <v>20</v>
      </c>
      <c r="M7" s="8" t="s">
        <v>21</v>
      </c>
    </row>
    <row r="8" ht="19.5" customHeight="1" spans="1:15">
      <c r="A8" s="8">
        <v>5</v>
      </c>
      <c r="B8" s="8" t="s">
        <v>16</v>
      </c>
      <c r="C8" s="8" t="s">
        <v>28</v>
      </c>
      <c r="D8" s="8" t="s">
        <v>29</v>
      </c>
      <c r="E8" s="8">
        <v>3755.3</v>
      </c>
      <c r="F8" s="8">
        <v>6258.84</v>
      </c>
      <c r="G8" s="8" t="e">
        <f>VLOOKUP(D8,[1]Sheet0!$B$1:$J$671,8,1)</f>
        <v>#N/A</v>
      </c>
      <c r="H8" s="8" t="s">
        <v>19</v>
      </c>
      <c r="I8" s="8">
        <v>12</v>
      </c>
      <c r="J8" s="8" t="e">
        <f>VLOOKUP(D8,[1]Sheet0!$B$1:$K$668,10,1)</f>
        <v>#N/A</v>
      </c>
      <c r="K8" s="8" t="e">
        <f>VLOOKUP(D8,[1]Sheet0!$B$1:$R$672,11,1)</f>
        <v>#N/A</v>
      </c>
      <c r="L8" s="8" t="s">
        <v>20</v>
      </c>
      <c r="M8" s="8" t="s">
        <v>21</v>
      </c>
    </row>
    <row r="9" ht="19.5" customHeight="1" spans="1:15">
      <c r="A9" s="8">
        <v>6</v>
      </c>
      <c r="B9" s="8" t="s">
        <v>16</v>
      </c>
      <c r="C9" s="8" t="s">
        <v>30</v>
      </c>
      <c r="D9" s="8" t="s">
        <v>31</v>
      </c>
      <c r="E9" s="8">
        <v>324</v>
      </c>
      <c r="F9" s="8">
        <v>540</v>
      </c>
      <c r="G9" s="8" t="e">
        <f>VLOOKUP(D9,[1]Sheet0!$B$1:$J$671,8,1)</f>
        <v>#N/A</v>
      </c>
      <c r="H9" s="8" t="s">
        <v>19</v>
      </c>
      <c r="I9" s="8">
        <v>12</v>
      </c>
      <c r="J9" s="8" t="e">
        <f>VLOOKUP(D9,[1]Sheet0!$B$1:$K$668,10,1)</f>
        <v>#N/A</v>
      </c>
      <c r="K9" s="8" t="e">
        <f>VLOOKUP(D9,[1]Sheet0!$B$1:$R$672,11,1)</f>
        <v>#N/A</v>
      </c>
      <c r="L9" s="8" t="s">
        <v>20</v>
      </c>
      <c r="M9" s="8" t="s">
        <v>21</v>
      </c>
    </row>
    <row r="10" ht="19.5" customHeight="1" spans="1:15">
      <c r="A10" s="8">
        <v>7</v>
      </c>
      <c r="B10" s="8" t="s">
        <v>16</v>
      </c>
      <c r="C10" s="8" t="s">
        <v>32</v>
      </c>
      <c r="D10" s="8" t="s">
        <v>33</v>
      </c>
      <c r="E10" s="8">
        <v>360</v>
      </c>
      <c r="F10" s="8">
        <v>600</v>
      </c>
      <c r="G10" s="8" t="e">
        <f>VLOOKUP(D10,[1]Sheet0!$B$1:$J$671,8,1)</f>
        <v>#N/A</v>
      </c>
      <c r="H10" s="8" t="s">
        <v>19</v>
      </c>
      <c r="I10" s="8">
        <v>12</v>
      </c>
      <c r="J10" s="8" t="e">
        <f>VLOOKUP(D10,[1]Sheet0!$B$1:$K$668,10,1)</f>
        <v>#N/A</v>
      </c>
      <c r="K10" s="8" t="e">
        <f>VLOOKUP(D10,[1]Sheet0!$B$1:$R$672,11,1)</f>
        <v>#N/A</v>
      </c>
      <c r="L10" s="8" t="s">
        <v>20</v>
      </c>
      <c r="M10" s="8" t="s">
        <v>21</v>
      </c>
    </row>
    <row r="11" ht="19.5" customHeight="1" spans="1:15">
      <c r="A11" s="8">
        <v>8</v>
      </c>
      <c r="B11" s="8" t="s">
        <v>16</v>
      </c>
      <c r="C11" s="8" t="s">
        <v>34</v>
      </c>
      <c r="D11" s="8" t="s">
        <v>35</v>
      </c>
      <c r="E11" s="8">
        <v>16456.03</v>
      </c>
      <c r="F11" s="8">
        <v>27426.72</v>
      </c>
      <c r="G11" s="8" t="e">
        <f>VLOOKUP(D11,[1]Sheet0!$B$1:$J$671,8,1)</f>
        <v>#N/A</v>
      </c>
      <c r="H11" s="8" t="s">
        <v>19</v>
      </c>
      <c r="I11" s="8">
        <v>12</v>
      </c>
      <c r="J11" s="8" t="e">
        <f>VLOOKUP(D11,[1]Sheet0!$B$1:$K$668,10,1)</f>
        <v>#N/A</v>
      </c>
      <c r="K11" s="8" t="e">
        <f>VLOOKUP(D11,[1]Sheet0!$B$1:$R$672,11,1)</f>
        <v>#N/A</v>
      </c>
      <c r="L11" s="8" t="s">
        <v>36</v>
      </c>
      <c r="M11" s="8" t="s">
        <v>21</v>
      </c>
    </row>
    <row r="12" ht="19.5" customHeight="1" spans="1:15">
      <c r="A12" s="8">
        <v>9</v>
      </c>
      <c r="B12" s="8" t="s">
        <v>16</v>
      </c>
      <c r="C12" s="8" t="s">
        <v>37</v>
      </c>
      <c r="D12" s="8" t="s">
        <v>38</v>
      </c>
      <c r="E12" s="8">
        <v>2506.99</v>
      </c>
      <c r="F12" s="8">
        <v>4178.31</v>
      </c>
      <c r="G12" s="8" t="e">
        <f>VLOOKUP(D12,[1]Sheet0!$B$1:$J$671,8,1)</f>
        <v>#N/A</v>
      </c>
      <c r="H12" s="8" t="s">
        <v>19</v>
      </c>
      <c r="I12" s="8">
        <v>12</v>
      </c>
      <c r="J12" s="8" t="e">
        <f>VLOOKUP(D12,[1]Sheet0!$B$1:$K$668,10,1)</f>
        <v>#N/A</v>
      </c>
      <c r="K12" s="8" t="e">
        <f>VLOOKUP(D12,[1]Sheet0!$B$1:$R$672,11,1)</f>
        <v>#N/A</v>
      </c>
      <c r="L12" s="8" t="s">
        <v>39</v>
      </c>
      <c r="M12" s="8" t="s">
        <v>21</v>
      </c>
    </row>
    <row r="13" ht="19.5" customHeight="1" spans="1:15">
      <c r="A13" s="8">
        <v>10</v>
      </c>
      <c r="B13" s="8" t="s">
        <v>16</v>
      </c>
      <c r="C13" s="8" t="s">
        <v>40</v>
      </c>
      <c r="D13" s="8" t="s">
        <v>41</v>
      </c>
      <c r="E13" s="8">
        <v>2369.09</v>
      </c>
      <c r="F13" s="8">
        <v>3948.48</v>
      </c>
      <c r="G13" s="8" t="e">
        <f>VLOOKUP(D13,[1]Sheet0!$B$1:$J$671,8,1)</f>
        <v>#N/A</v>
      </c>
      <c r="H13" s="8" t="s">
        <v>19</v>
      </c>
      <c r="I13" s="8">
        <v>12</v>
      </c>
      <c r="J13" s="8" t="e">
        <f>VLOOKUP(D13,[1]Sheet0!$B$1:$K$668,10,1)</f>
        <v>#N/A</v>
      </c>
      <c r="K13" s="8" t="e">
        <f>VLOOKUP(D13,[1]Sheet0!$B$1:$R$672,11,1)</f>
        <v>#N/A</v>
      </c>
      <c r="L13" s="8" t="s">
        <v>39</v>
      </c>
      <c r="M13" s="8" t="s">
        <v>21</v>
      </c>
    </row>
    <row r="14" ht="19.5" customHeight="1" spans="1:15">
      <c r="A14" s="8">
        <v>11</v>
      </c>
      <c r="B14" s="8" t="s">
        <v>16</v>
      </c>
      <c r="C14" s="8" t="s">
        <v>42</v>
      </c>
      <c r="D14" s="8" t="s">
        <v>43</v>
      </c>
      <c r="E14" s="8">
        <v>5651.26</v>
      </c>
      <c r="F14" s="8">
        <v>9418.77</v>
      </c>
      <c r="G14" s="8" t="e">
        <f>VLOOKUP(D14,[1]Sheet0!$B$1:$J$671,8,1)</f>
        <v>#N/A</v>
      </c>
      <c r="H14" s="8" t="s">
        <v>19</v>
      </c>
      <c r="I14" s="8">
        <v>12</v>
      </c>
      <c r="J14" s="8" t="e">
        <f>VLOOKUP(D14,[1]Sheet0!$B$1:$K$668,10,1)</f>
        <v>#N/A</v>
      </c>
      <c r="K14" s="8" t="e">
        <f>VLOOKUP(D14,[1]Sheet0!$B$1:$R$672,11,1)</f>
        <v>#N/A</v>
      </c>
      <c r="L14" s="8" t="s">
        <v>39</v>
      </c>
      <c r="M14" s="8" t="s">
        <v>21</v>
      </c>
    </row>
    <row r="15" ht="19.5" customHeight="1" spans="1:15">
      <c r="A15" s="8">
        <v>12</v>
      </c>
      <c r="B15" s="8" t="s">
        <v>16</v>
      </c>
      <c r="C15" s="8" t="s">
        <v>44</v>
      </c>
      <c r="D15" s="8" t="s">
        <v>45</v>
      </c>
      <c r="E15" s="8">
        <v>5154.44</v>
      </c>
      <c r="F15" s="8">
        <v>8590.74</v>
      </c>
      <c r="G15" s="8" t="e">
        <f>VLOOKUP(D15,[1]Sheet0!$B$1:$J$671,8,1)</f>
        <v>#N/A</v>
      </c>
      <c r="H15" s="8" t="s">
        <v>19</v>
      </c>
      <c r="I15" s="8">
        <v>12</v>
      </c>
      <c r="J15" s="8" t="e">
        <f>VLOOKUP(D15,[1]Sheet0!$B$1:$K$668,10,1)</f>
        <v>#N/A</v>
      </c>
      <c r="K15" s="8" t="e">
        <f>VLOOKUP(D15,[1]Sheet0!$B$1:$R$672,11,1)</f>
        <v>#N/A</v>
      </c>
      <c r="L15" s="8" t="s">
        <v>39</v>
      </c>
      <c r="M15" s="8" t="s">
        <v>21</v>
      </c>
    </row>
    <row r="16" ht="19.5" customHeight="1" spans="1:15">
      <c r="A16" s="8">
        <v>13</v>
      </c>
      <c r="B16" s="8" t="s">
        <v>16</v>
      </c>
      <c r="C16" s="8" t="s">
        <v>46</v>
      </c>
      <c r="D16" s="8" t="s">
        <v>47</v>
      </c>
      <c r="E16" s="8">
        <v>888.41</v>
      </c>
      <c r="F16" s="8">
        <v>1480.68</v>
      </c>
      <c r="G16" s="8" t="e">
        <f>VLOOKUP(D16,[1]Sheet0!$B$1:$J$671,8,1)</f>
        <v>#N/A</v>
      </c>
      <c r="H16" s="8" t="s">
        <v>19</v>
      </c>
      <c r="I16" s="8">
        <v>12</v>
      </c>
      <c r="J16" s="8" t="e">
        <f>VLOOKUP(D16,[1]Sheet0!$B$1:$K$668,10,1)</f>
        <v>#N/A</v>
      </c>
      <c r="K16" s="8" t="e">
        <f>VLOOKUP(D16,[1]Sheet0!$B$1:$R$672,11,1)</f>
        <v>#N/A</v>
      </c>
      <c r="L16" s="8" t="s">
        <v>39</v>
      </c>
      <c r="M16" s="8" t="s">
        <v>21</v>
      </c>
    </row>
    <row r="17" ht="19.5" customHeight="1" spans="1:13">
      <c r="A17" s="8">
        <v>14</v>
      </c>
      <c r="B17" s="8" t="s">
        <v>16</v>
      </c>
      <c r="C17" s="8" t="s">
        <v>48</v>
      </c>
      <c r="D17" s="8" t="s">
        <v>49</v>
      </c>
      <c r="E17" s="8">
        <v>592.27</v>
      </c>
      <c r="F17" s="8">
        <v>987.12</v>
      </c>
      <c r="G17" s="8" t="e">
        <f>VLOOKUP(D17,[1]Sheet0!$B$1:$J$671,8,1)</f>
        <v>#N/A</v>
      </c>
      <c r="H17" s="8" t="s">
        <v>19</v>
      </c>
      <c r="I17" s="8">
        <v>12</v>
      </c>
      <c r="J17" s="8" t="e">
        <f>VLOOKUP(D17,[1]Sheet0!$B$1:$K$668,10,1)</f>
        <v>#N/A</v>
      </c>
      <c r="K17" s="8" t="e">
        <f>VLOOKUP(D17,[1]Sheet0!$B$1:$R$672,11,1)</f>
        <v>#N/A</v>
      </c>
      <c r="L17" s="8" t="s">
        <v>39</v>
      </c>
      <c r="M17" s="8" t="s">
        <v>21</v>
      </c>
    </row>
    <row r="18" ht="19.5" customHeight="1" spans="1:13">
      <c r="A18" s="8">
        <v>15</v>
      </c>
      <c r="B18" s="8" t="s">
        <v>16</v>
      </c>
      <c r="C18" s="8" t="s">
        <v>50</v>
      </c>
      <c r="D18" s="8" t="s">
        <v>51</v>
      </c>
      <c r="E18" s="8">
        <v>962.44</v>
      </c>
      <c r="F18" s="8">
        <v>1604.07</v>
      </c>
      <c r="G18" s="8" t="e">
        <f>VLOOKUP(D18,[1]Sheet0!$B$1:$J$671,8,1)</f>
        <v>#N/A</v>
      </c>
      <c r="H18" s="8" t="s">
        <v>19</v>
      </c>
      <c r="I18" s="8">
        <v>12</v>
      </c>
      <c r="J18" s="8" t="e">
        <f>VLOOKUP(D18,[1]Sheet0!$B$1:$K$668,10,1)</f>
        <v>#N/A</v>
      </c>
      <c r="K18" s="8" t="e">
        <f>VLOOKUP(D18,[1]Sheet0!$B$1:$R$672,11,1)</f>
        <v>#N/A</v>
      </c>
      <c r="L18" s="8" t="s">
        <v>39</v>
      </c>
      <c r="M18" s="8" t="s">
        <v>21</v>
      </c>
    </row>
    <row r="19" ht="19.5" customHeight="1" spans="1:13">
      <c r="A19" s="8">
        <v>16</v>
      </c>
      <c r="B19" s="8" t="s">
        <v>16</v>
      </c>
      <c r="C19" s="8" t="s">
        <v>52</v>
      </c>
      <c r="D19" s="8" t="s">
        <v>53</v>
      </c>
      <c r="E19" s="8">
        <v>1480.68</v>
      </c>
      <c r="F19" s="8">
        <v>2467.8</v>
      </c>
      <c r="G19" s="8" t="e">
        <f>VLOOKUP(D19,[1]Sheet0!$B$1:$J$671,8,1)</f>
        <v>#N/A</v>
      </c>
      <c r="H19" s="8" t="s">
        <v>19</v>
      </c>
      <c r="I19" s="8">
        <v>12</v>
      </c>
      <c r="J19" s="8" t="e">
        <f>VLOOKUP(D19,[1]Sheet0!$B$1:$K$668,10,1)</f>
        <v>#N/A</v>
      </c>
      <c r="K19" s="8" t="e">
        <f>VLOOKUP(D19,[1]Sheet0!$B$1:$R$672,11,1)</f>
        <v>#N/A</v>
      </c>
      <c r="L19" s="8" t="s">
        <v>39</v>
      </c>
      <c r="M19" s="8" t="s">
        <v>21</v>
      </c>
    </row>
    <row r="20" ht="19.5" customHeight="1" spans="1:13">
      <c r="A20" s="8">
        <v>17</v>
      </c>
      <c r="B20" s="8" t="s">
        <v>16</v>
      </c>
      <c r="C20" s="8" t="s">
        <v>54</v>
      </c>
      <c r="D20" s="8" t="s">
        <v>55</v>
      </c>
      <c r="E20" s="8">
        <v>296.14</v>
      </c>
      <c r="F20" s="8">
        <v>493.56</v>
      </c>
      <c r="G20" s="8" t="e">
        <f>VLOOKUP(D20,[1]Sheet0!$B$1:$J$671,8,1)</f>
        <v>#N/A</v>
      </c>
      <c r="H20" s="8" t="s">
        <v>19</v>
      </c>
      <c r="I20" s="8">
        <v>12</v>
      </c>
      <c r="J20" s="8" t="e">
        <f>VLOOKUP(D20,[1]Sheet0!$B$1:$K$668,10,1)</f>
        <v>#N/A</v>
      </c>
      <c r="K20" s="8" t="e">
        <f>VLOOKUP(D20,[1]Sheet0!$B$1:$R$672,11,1)</f>
        <v>#N/A</v>
      </c>
      <c r="L20" s="8" t="s">
        <v>39</v>
      </c>
      <c r="M20" s="8" t="s">
        <v>21</v>
      </c>
    </row>
    <row r="21" ht="19.5" customHeight="1" spans="1:13">
      <c r="A21" s="8">
        <v>18</v>
      </c>
      <c r="B21" s="8" t="s">
        <v>16</v>
      </c>
      <c r="C21" s="8" t="s">
        <v>56</v>
      </c>
      <c r="D21" s="8" t="s">
        <v>57</v>
      </c>
      <c r="E21" s="8">
        <v>4516.07</v>
      </c>
      <c r="F21" s="8">
        <v>7526.79</v>
      </c>
      <c r="G21" s="8" t="e">
        <f>VLOOKUP(D21,[1]Sheet0!$B$1:$J$671,8,1)</f>
        <v>#N/A</v>
      </c>
      <c r="H21" s="8" t="s">
        <v>19</v>
      </c>
      <c r="I21" s="8">
        <v>12</v>
      </c>
      <c r="J21" s="8" t="e">
        <f>VLOOKUP(D21,[1]Sheet0!$B$1:$K$668,10,1)</f>
        <v>#N/A</v>
      </c>
      <c r="K21" s="8" t="e">
        <f>VLOOKUP(D21,[1]Sheet0!$B$1:$R$672,11,1)</f>
        <v>#N/A</v>
      </c>
      <c r="L21" s="8" t="s">
        <v>39</v>
      </c>
      <c r="M21" s="8" t="s">
        <v>21</v>
      </c>
    </row>
    <row r="22" ht="19.5" customHeight="1" spans="1:13">
      <c r="A22" s="8">
        <v>19</v>
      </c>
      <c r="B22" s="8" t="s">
        <v>16</v>
      </c>
      <c r="C22" s="8" t="s">
        <v>58</v>
      </c>
      <c r="D22" s="8" t="s">
        <v>59</v>
      </c>
      <c r="E22" s="8">
        <v>3035.39</v>
      </c>
      <c r="F22" s="8">
        <v>5058.99</v>
      </c>
      <c r="G22" s="8" t="e">
        <f>VLOOKUP(D22,[1]Sheet0!$B$1:$J$671,8,1)</f>
        <v>#N/A</v>
      </c>
      <c r="H22" s="8" t="s">
        <v>19</v>
      </c>
      <c r="I22" s="8">
        <v>12</v>
      </c>
      <c r="J22" s="8" t="e">
        <f>VLOOKUP(D22,[1]Sheet0!$B$1:$K$668,10,1)</f>
        <v>#N/A</v>
      </c>
      <c r="K22" s="8" t="e">
        <f>VLOOKUP(D22,[1]Sheet0!$B$1:$R$672,11,1)</f>
        <v>#N/A</v>
      </c>
      <c r="L22" s="8" t="s">
        <v>39</v>
      </c>
      <c r="M22" s="8" t="s">
        <v>21</v>
      </c>
    </row>
    <row r="23" ht="19.5" customHeight="1" spans="1:13">
      <c r="A23" s="8">
        <v>20</v>
      </c>
      <c r="B23" s="8" t="s">
        <v>16</v>
      </c>
      <c r="C23" s="8" t="s">
        <v>60</v>
      </c>
      <c r="D23" s="8" t="s">
        <v>61</v>
      </c>
      <c r="E23" s="8">
        <v>3306.85</v>
      </c>
      <c r="F23" s="8">
        <v>5511.42</v>
      </c>
      <c r="G23" s="8" t="e">
        <f>VLOOKUP(D23,[1]Sheet0!$B$1:$J$671,8,1)</f>
        <v>#N/A</v>
      </c>
      <c r="H23" s="8" t="s">
        <v>19</v>
      </c>
      <c r="I23" s="8">
        <v>12</v>
      </c>
      <c r="J23" s="8" t="e">
        <f>VLOOKUP(D23,[1]Sheet0!$B$1:$K$668,10,1)</f>
        <v>#N/A</v>
      </c>
      <c r="K23" s="8" t="e">
        <f>VLOOKUP(D23,[1]Sheet0!$B$1:$R$672,11,1)</f>
        <v>#N/A</v>
      </c>
      <c r="L23" s="8" t="s">
        <v>39</v>
      </c>
      <c r="M23" s="8" t="s">
        <v>21</v>
      </c>
    </row>
    <row r="24" s="2" customFormat="1" ht="18" customHeight="1" spans="1:13">
      <c r="A24" s="12"/>
      <c r="B24" s="12" t="s">
        <v>62</v>
      </c>
      <c r="C24" s="12"/>
      <c r="D24" s="12"/>
      <c r="E24" s="12">
        <f>SUM(E4:E23)</f>
        <v>56147.91</v>
      </c>
      <c r="F24" s="12">
        <f>SUM(F4:F23)</f>
        <v>93579.87</v>
      </c>
      <c r="G24" s="12"/>
      <c r="H24" s="12"/>
      <c r="I24" s="12"/>
      <c r="J24" s="12"/>
      <c r="K24" s="12"/>
      <c r="L24" s="12"/>
      <c r="M24" s="12"/>
    </row>
    <row r="27" ht="12.75" customHeight="1" spans="1:13">
      <c r="C27" s="13" t="s">
        <v>63</v>
      </c>
      <c r="E27" s="13" t="s">
        <v>64</v>
      </c>
      <c r="J27" s="13" t="s">
        <v>65</v>
      </c>
      <c r="K27" s="13"/>
    </row>
  </sheetData>
  <mergeCells count="4">
    <mergeCell ref="A1:M1"/>
    <mergeCell ref="A2:C2"/>
    <mergeCell ref="L2:M2"/>
    <mergeCell ref="J27:K27"/>
  </mergeCells>
  <pageMargins left="0.700606886796125" right="0.700606886796125" top="0.751989328955102" bottom="0.751989328955102" header="0.299268139628913" footer="0.29926813962891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蓝白</cp:lastModifiedBy>
  <cp:revision>0</cp:revision>
  <dcterms:created xsi:type="dcterms:W3CDTF">2025-12-08T09:17:00Z</dcterms:created>
  <cp:lastPrinted>2025-12-08T07:47:00Z</cp:lastPrinted>
  <dcterms:modified xsi:type="dcterms:W3CDTF">2025-12-09T03:20:14Z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309E980DCA4D4DDEBF68043A3B7414A5_12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